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7040" windowHeight="10620" activeTab="1"/>
  </bookViews>
  <sheets>
    <sheet name="rozkłady łączne obecne" sheetId="4" r:id="rId1"/>
    <sheet name="rozkłady różne scenariusze" sheetId="3" r:id="rId2"/>
    <sheet name="Podsumowanie scenariuszy" sheetId="5" r:id="rId3"/>
  </sheets>
  <calcPr calcId="125725"/>
</workbook>
</file>

<file path=xl/calcChain.xml><?xml version="1.0" encoding="utf-8"?>
<calcChain xmlns="http://schemas.openxmlformats.org/spreadsheetml/2006/main">
  <c r="L20" i="3"/>
  <c r="G20"/>
  <c r="B20"/>
  <c r="L30"/>
  <c r="G30"/>
  <c r="L29"/>
  <c r="G29"/>
  <c r="B30"/>
  <c r="B29"/>
  <c r="L18"/>
  <c r="G18"/>
  <c r="B18"/>
  <c r="C5" i="4"/>
  <c r="B5"/>
  <c r="D4"/>
  <c r="D3"/>
  <c r="N5" i="3"/>
  <c r="I4"/>
  <c r="C6"/>
  <c r="B6"/>
  <c r="D5"/>
  <c r="D4"/>
  <c r="D5" i="4" l="1"/>
  <c r="C16"/>
  <c r="H5"/>
  <c r="H4"/>
  <c r="C11"/>
  <c r="C9"/>
  <c r="I6"/>
  <c r="J6" s="1"/>
  <c r="J13" s="1"/>
  <c r="I5"/>
  <c r="C10"/>
  <c r="C15"/>
  <c r="D6" i="3"/>
  <c r="M4" l="1"/>
  <c r="G5"/>
  <c r="C10"/>
  <c r="L4"/>
  <c r="H5"/>
  <c r="H6" s="1"/>
  <c r="C11"/>
  <c r="C9"/>
  <c r="B17" s="1"/>
  <c r="C14"/>
  <c r="C15"/>
  <c r="I7" i="4"/>
  <c r="I14" s="1"/>
  <c r="I13" s="1"/>
  <c r="J5"/>
  <c r="J12" s="1"/>
  <c r="I12" s="1"/>
  <c r="H7"/>
  <c r="J4"/>
  <c r="J11" s="1"/>
  <c r="B25" i="3" l="1"/>
  <c r="B24"/>
  <c r="B26"/>
  <c r="N4"/>
  <c r="N6" s="1"/>
  <c r="M9" s="1"/>
  <c r="M6"/>
  <c r="M11"/>
  <c r="L6"/>
  <c r="M10"/>
  <c r="G6"/>
  <c r="I5"/>
  <c r="I6" s="1"/>
  <c r="J14" i="4"/>
  <c r="H14"/>
  <c r="J7"/>
  <c r="I11"/>
  <c r="M14" i="3" l="1"/>
  <c r="M15"/>
  <c r="B19"/>
  <c r="H15"/>
  <c r="H11"/>
  <c r="H10"/>
  <c r="L17"/>
  <c r="H9"/>
  <c r="H14"/>
  <c r="H13" i="4"/>
  <c r="H11"/>
  <c r="H12"/>
  <c r="L26" i="3" l="1"/>
  <c r="L24"/>
  <c r="L19" s="1"/>
  <c r="L25"/>
  <c r="G17"/>
  <c r="G25" l="1"/>
  <c r="G26"/>
  <c r="G24"/>
  <c r="G19" s="1"/>
</calcChain>
</file>

<file path=xl/sharedStrings.xml><?xml version="1.0" encoding="utf-8"?>
<sst xmlns="http://schemas.openxmlformats.org/spreadsheetml/2006/main" count="86" uniqueCount="49">
  <si>
    <t>C</t>
  </si>
  <si>
    <t>NC</t>
  </si>
  <si>
    <t>R</t>
  </si>
  <si>
    <t>NR</t>
  </si>
  <si>
    <t>EX</t>
  </si>
  <si>
    <t>EY</t>
  </si>
  <si>
    <t>X</t>
  </si>
  <si>
    <t>Y</t>
  </si>
  <si>
    <t>EX'</t>
  </si>
  <si>
    <t>X'</t>
  </si>
  <si>
    <t>Y'</t>
  </si>
  <si>
    <t>NCR</t>
  </si>
  <si>
    <t>CNR</t>
  </si>
  <si>
    <t>CR, NCNR</t>
  </si>
  <si>
    <t>CR, NCR</t>
  </si>
  <si>
    <t>CNR, NCNR</t>
  </si>
  <si>
    <t>P</t>
  </si>
  <si>
    <t>Obecna sytuacja</t>
  </si>
  <si>
    <t>Bez chemikaliów</t>
  </si>
  <si>
    <t>Tylko chemikalia</t>
  </si>
  <si>
    <t>X''</t>
  </si>
  <si>
    <t>Y''</t>
  </si>
  <si>
    <t>Rozkład łączny X i Y</t>
  </si>
  <si>
    <t>Rozkład łączny niezależny X* i Y*</t>
  </si>
  <si>
    <t>EX''</t>
  </si>
  <si>
    <t>SDX</t>
  </si>
  <si>
    <t>SDX'</t>
  </si>
  <si>
    <t>SDX''</t>
  </si>
  <si>
    <t>pomocnicze</t>
  </si>
  <si>
    <t>Rozkład X</t>
  </si>
  <si>
    <t>Rozkład Y</t>
  </si>
  <si>
    <t>(X-EX)^2</t>
  </si>
  <si>
    <t>(X'-EX')^2</t>
  </si>
  <si>
    <t>(X''-EX'')^2</t>
  </si>
  <si>
    <t>SDY</t>
  </si>
  <si>
    <t>EY'</t>
  </si>
  <si>
    <t>SDY'</t>
  </si>
  <si>
    <t>EY''</t>
  </si>
  <si>
    <t>SDY''</t>
  </si>
  <si>
    <t>(Y-EY)^2</t>
  </si>
  <si>
    <t>(Y'-EY')^2</t>
  </si>
  <si>
    <t>(Y''-EY'')^2</t>
  </si>
  <si>
    <t>wartość oczekiwana bilansu NFZ (zmienne Y, Y', Y'')</t>
  </si>
  <si>
    <t>X,Y</t>
  </si>
  <si>
    <t>X',Y'</t>
  </si>
  <si>
    <t>X'', Y''</t>
  </si>
  <si>
    <t>odchylenie standardowe względnego zysku firmy (zmienne X, X', X'')</t>
  </si>
  <si>
    <t>odchylenie standardowe bilansu NFZ (zmienne Y, Y', Y'')</t>
  </si>
  <si>
    <t>wartość oczekiwana względnego zysku firmy (zmienne X,X',X'')</t>
  </si>
</sst>
</file>

<file path=xl/styles.xml><?xml version="1.0" encoding="utf-8"?>
<styleSheet xmlns="http://schemas.openxmlformats.org/spreadsheetml/2006/main">
  <numFmts count="1">
    <numFmt numFmtId="168" formatCode="0.000"/>
  </numFmts>
  <fonts count="3">
    <font>
      <sz val="11"/>
      <color theme="1"/>
      <name val="Czcionka tekstu podstawowego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/>
    <xf numFmtId="0" fontId="2" fillId="0" borderId="0" xfId="0" applyFont="1"/>
    <xf numFmtId="168" fontId="1" fillId="0" borderId="2" xfId="0" applyNumberFormat="1" applyFont="1" applyBorder="1" applyAlignment="1">
      <alignment horizontal="center" vertical="top" wrapText="1"/>
    </xf>
    <xf numFmtId="168" fontId="1" fillId="0" borderId="6" xfId="0" applyNumberFormat="1" applyFont="1" applyBorder="1" applyAlignment="1">
      <alignment horizontal="center" vertical="top" wrapText="1"/>
    </xf>
    <xf numFmtId="168" fontId="1" fillId="0" borderId="4" xfId="0" applyNumberFormat="1" applyFont="1" applyBorder="1" applyAlignment="1">
      <alignment horizontal="center" vertical="top" wrapText="1"/>
    </xf>
    <xf numFmtId="168" fontId="1" fillId="0" borderId="0" xfId="0" applyNumberFormat="1" applyFont="1" applyBorder="1"/>
    <xf numFmtId="168" fontId="1" fillId="0" borderId="0" xfId="0" applyNumberFormat="1" applyFont="1" applyBorder="1" applyAlignment="1">
      <alignment horizontal="center" vertical="top" wrapText="1"/>
    </xf>
    <xf numFmtId="0" fontId="1" fillId="0" borderId="1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3" xfId="0" applyFont="1" applyBorder="1"/>
    <xf numFmtId="0" fontId="1" fillId="0" borderId="4" xfId="0" applyFont="1" applyBorder="1"/>
    <xf numFmtId="168" fontId="1" fillId="0" borderId="1" xfId="0" applyNumberFormat="1" applyFont="1" applyBorder="1"/>
    <xf numFmtId="168" fontId="1" fillId="0" borderId="2" xfId="0" applyNumberFormat="1" applyFont="1" applyBorder="1"/>
    <xf numFmtId="168" fontId="1" fillId="0" borderId="0" xfId="0" applyNumberFormat="1" applyFont="1"/>
    <xf numFmtId="168" fontId="1" fillId="0" borderId="5" xfId="0" applyNumberFormat="1" applyFont="1" applyBorder="1"/>
    <xf numFmtId="168" fontId="1" fillId="0" borderId="6" xfId="0" applyNumberFormat="1" applyFont="1" applyBorder="1"/>
    <xf numFmtId="168" fontId="1" fillId="0" borderId="3" xfId="0" applyNumberFormat="1" applyFont="1" applyBorder="1"/>
    <xf numFmtId="168" fontId="1" fillId="0" borderId="4" xfId="0" applyNumberFormat="1" applyFont="1" applyBorder="1"/>
    <xf numFmtId="0" fontId="2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0" xfId="0" applyFont="1" applyAlignment="1">
      <alignment wrapText="1"/>
    </xf>
    <xf numFmtId="0" fontId="1" fillId="0" borderId="10" xfId="0" applyFont="1" applyBorder="1"/>
    <xf numFmtId="0" fontId="1" fillId="0" borderId="11" xfId="0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selection activeCell="G17" sqref="G17"/>
    </sheetView>
  </sheetViews>
  <sheetFormatPr defaultRowHeight="21"/>
  <cols>
    <col min="1" max="1" width="13.625" style="2" customWidth="1"/>
    <col min="2" max="3" width="9.375" style="2" customWidth="1"/>
    <col min="4" max="4" width="8.75" style="2" customWidth="1"/>
    <col min="5" max="5" width="2.75" style="2" customWidth="1"/>
    <col min="6" max="16384" width="9" style="2"/>
  </cols>
  <sheetData>
    <row r="1" spans="1:10" ht="21" customHeight="1">
      <c r="A1" s="16" t="s">
        <v>17</v>
      </c>
      <c r="B1" s="16"/>
      <c r="C1" s="16"/>
      <c r="D1" s="16"/>
      <c r="E1" s="16"/>
    </row>
    <row r="2" spans="1:10" ht="21" customHeight="1" thickBot="1">
      <c r="A2" s="1"/>
      <c r="B2" s="1" t="s">
        <v>2</v>
      </c>
      <c r="C2" s="1" t="s">
        <v>3</v>
      </c>
      <c r="D2" s="1"/>
      <c r="G2" s="16" t="s">
        <v>22</v>
      </c>
    </row>
    <row r="3" spans="1:10" ht="21" customHeight="1" thickBot="1">
      <c r="A3" s="1" t="s">
        <v>0</v>
      </c>
      <c r="B3" s="3">
        <v>220</v>
      </c>
      <c r="C3" s="4">
        <v>135</v>
      </c>
      <c r="D3" s="1">
        <f>SUM(B3:C3)</f>
        <v>355</v>
      </c>
      <c r="H3" s="2">
        <v>-800</v>
      </c>
      <c r="I3" s="2">
        <v>200</v>
      </c>
    </row>
    <row r="4" spans="1:10" ht="21" customHeight="1" thickBot="1">
      <c r="A4" s="1" t="s">
        <v>1</v>
      </c>
      <c r="B4" s="5">
        <v>48</v>
      </c>
      <c r="C4" s="6">
        <v>597</v>
      </c>
      <c r="D4" s="1">
        <f t="shared" ref="D4" si="0">SUM(B4:C4)</f>
        <v>645</v>
      </c>
      <c r="G4" s="2">
        <v>-1000</v>
      </c>
      <c r="H4" s="28">
        <f>B4/D5</f>
        <v>4.8000000000000001E-2</v>
      </c>
      <c r="I4" s="29">
        <v>0</v>
      </c>
      <c r="J4" s="30">
        <f>SUM(H4:I4)</f>
        <v>4.8000000000000001E-2</v>
      </c>
    </row>
    <row r="5" spans="1:10" ht="21" customHeight="1">
      <c r="A5" s="1"/>
      <c r="B5" s="1">
        <f>SUM(B3:B4)</f>
        <v>268</v>
      </c>
      <c r="C5" s="1">
        <f>SUM(C3:C4)</f>
        <v>732</v>
      </c>
      <c r="D5" s="1">
        <f>SUM(D3:D4)</f>
        <v>1000</v>
      </c>
      <c r="G5" s="2">
        <v>0</v>
      </c>
      <c r="H5" s="31">
        <f>B3/D5</f>
        <v>0.22</v>
      </c>
      <c r="I5" s="32">
        <f>C4/D5</f>
        <v>0.59699999999999998</v>
      </c>
      <c r="J5" s="30">
        <f>SUM(H5:I5)</f>
        <v>0.81699999999999995</v>
      </c>
    </row>
    <row r="6" spans="1:10" ht="21" customHeight="1" thickBot="1">
      <c r="A6" s="1"/>
      <c r="B6" s="1"/>
      <c r="C6" s="1"/>
      <c r="D6" s="1"/>
      <c r="G6" s="2">
        <v>1000</v>
      </c>
      <c r="H6" s="33">
        <v>0</v>
      </c>
      <c r="I6" s="34">
        <f>C3/D5</f>
        <v>0.13500000000000001</v>
      </c>
      <c r="J6" s="30">
        <f>SUM(H6:I6)</f>
        <v>0.13500000000000001</v>
      </c>
    </row>
    <row r="7" spans="1:10" ht="21" customHeight="1">
      <c r="A7" s="16" t="s">
        <v>29</v>
      </c>
      <c r="H7" s="30">
        <f>SUM(H4:H6)</f>
        <v>0.26800000000000002</v>
      </c>
      <c r="I7" s="30">
        <f>SUM(I4:I6)</f>
        <v>0.73199999999999998</v>
      </c>
      <c r="J7" s="30">
        <f>SUM(H7:I7)</f>
        <v>1</v>
      </c>
    </row>
    <row r="8" spans="1:10" ht="21" customHeight="1" thickBot="1">
      <c r="A8" s="7"/>
      <c r="B8" s="7" t="s">
        <v>6</v>
      </c>
      <c r="C8" s="8" t="s">
        <v>16</v>
      </c>
    </row>
    <row r="9" spans="1:10" ht="21" customHeight="1">
      <c r="A9" s="7" t="s">
        <v>11</v>
      </c>
      <c r="B9" s="9">
        <v>-1000</v>
      </c>
      <c r="C9" s="10">
        <f>B4/D5</f>
        <v>4.8000000000000001E-2</v>
      </c>
      <c r="G9" s="16" t="s">
        <v>23</v>
      </c>
    </row>
    <row r="10" spans="1:10" ht="21" customHeight="1" thickBot="1">
      <c r="A10" s="7" t="s">
        <v>13</v>
      </c>
      <c r="B10" s="11">
        <v>0</v>
      </c>
      <c r="C10" s="12">
        <f>(B3+C4)/D5</f>
        <v>0.81699999999999995</v>
      </c>
      <c r="H10" s="2">
        <v>-800</v>
      </c>
      <c r="I10" s="2">
        <v>200</v>
      </c>
    </row>
    <row r="11" spans="1:10" ht="21" customHeight="1" thickBot="1">
      <c r="A11" s="7" t="s">
        <v>12</v>
      </c>
      <c r="B11" s="13">
        <v>1000</v>
      </c>
      <c r="C11" s="14">
        <f>C3/D5</f>
        <v>0.13500000000000001</v>
      </c>
      <c r="G11" s="2">
        <v>-1000</v>
      </c>
      <c r="H11" s="28">
        <f>H14*J11</f>
        <v>1.2864E-2</v>
      </c>
      <c r="I11" s="29">
        <f>I14*J11</f>
        <v>3.5136000000000001E-2</v>
      </c>
      <c r="J11" s="30">
        <f>J4</f>
        <v>4.8000000000000001E-2</v>
      </c>
    </row>
    <row r="12" spans="1:10" ht="21" customHeight="1">
      <c r="A12" s="7"/>
      <c r="B12" s="8"/>
      <c r="C12" s="8"/>
      <c r="G12" s="2">
        <v>0</v>
      </c>
      <c r="H12" s="31">
        <f>H14*J12</f>
        <v>0.21895600000000001</v>
      </c>
      <c r="I12" s="32">
        <f>I14*J12</f>
        <v>0.59804399999999991</v>
      </c>
      <c r="J12" s="30">
        <f>J5</f>
        <v>0.81699999999999995</v>
      </c>
    </row>
    <row r="13" spans="1:10" ht="21" customHeight="1" thickBot="1">
      <c r="A13" s="35" t="s">
        <v>30</v>
      </c>
      <c r="B13" s="15"/>
      <c r="C13" s="15"/>
      <c r="G13" s="2">
        <v>1000</v>
      </c>
      <c r="H13" s="33">
        <f>H14*J13</f>
        <v>3.6180000000000004E-2</v>
      </c>
      <c r="I13" s="34">
        <f>I14*J13</f>
        <v>9.8820000000000005E-2</v>
      </c>
      <c r="J13" s="30">
        <f>J6</f>
        <v>0.13500000000000001</v>
      </c>
    </row>
    <row r="14" spans="1:10" ht="21" customHeight="1" thickBot="1">
      <c r="A14" s="7"/>
      <c r="B14" s="7" t="s">
        <v>7</v>
      </c>
      <c r="C14" s="8" t="s">
        <v>16</v>
      </c>
      <c r="H14" s="30">
        <f>H7</f>
        <v>0.26800000000000002</v>
      </c>
      <c r="I14" s="30">
        <f>I7</f>
        <v>0.73199999999999998</v>
      </c>
      <c r="J14" s="30">
        <f>SUM(J11:J13)</f>
        <v>1</v>
      </c>
    </row>
    <row r="15" spans="1:10" ht="21" customHeight="1">
      <c r="A15" s="7" t="s">
        <v>14</v>
      </c>
      <c r="B15" s="9">
        <v>-800</v>
      </c>
      <c r="C15" s="10">
        <f>B5/D5</f>
        <v>0.26800000000000002</v>
      </c>
    </row>
    <row r="16" spans="1:10" ht="21" customHeight="1" thickBot="1">
      <c r="A16" s="7" t="s">
        <v>15</v>
      </c>
      <c r="B16" s="13">
        <v>200</v>
      </c>
      <c r="C16" s="14">
        <f>C5/D5</f>
        <v>0.73199999999999998</v>
      </c>
    </row>
    <row r="17" spans="2:4" ht="21" customHeight="1"/>
    <row r="18" spans="2:4" ht="21" customHeight="1"/>
    <row r="19" spans="2:4" ht="21" customHeight="1"/>
    <row r="20" spans="2:4" ht="21" customHeight="1"/>
    <row r="21" spans="2:4" ht="21" customHeight="1"/>
    <row r="22" spans="2:4" ht="21" customHeight="1"/>
    <row r="23" spans="2:4" ht="21" customHeight="1"/>
    <row r="24" spans="2:4" ht="21" customHeight="1">
      <c r="B24" s="30"/>
      <c r="C24" s="30"/>
      <c r="D24" s="30"/>
    </row>
    <row r="25" spans="2:4" ht="21" customHeight="1"/>
    <row r="26" spans="2:4" ht="21" customHeight="1"/>
    <row r="27" spans="2:4" ht="21" customHeight="1"/>
    <row r="28" spans="2:4" ht="21" customHeight="1"/>
    <row r="29" spans="2:4" ht="21" customHeight="1"/>
    <row r="30" spans="2:4" ht="21" customHeight="1"/>
    <row r="31" spans="2:4" ht="21" customHeight="1"/>
    <row r="32" spans="2:4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>
      <selection activeCell="C20" sqref="C20"/>
    </sheetView>
  </sheetViews>
  <sheetFormatPr defaultRowHeight="21" customHeight="1"/>
  <cols>
    <col min="1" max="1" width="13.625" style="2" customWidth="1"/>
    <col min="2" max="3" width="9.375" style="2" customWidth="1"/>
    <col min="4" max="4" width="8.75" style="2" customWidth="1"/>
    <col min="5" max="5" width="2.75" style="2" customWidth="1"/>
    <col min="6" max="6" width="13.25" style="2" customWidth="1"/>
    <col min="7" max="8" width="9.375" style="2" customWidth="1"/>
    <col min="9" max="9" width="8.75" style="2" customWidth="1"/>
    <col min="10" max="10" width="2.375" style="2" customWidth="1"/>
    <col min="11" max="11" width="13.125" style="2" customWidth="1"/>
    <col min="12" max="13" width="9.375" style="2" customWidth="1"/>
    <col min="14" max="14" width="8.75" style="2" customWidth="1"/>
    <col min="15" max="16384" width="9" style="2"/>
  </cols>
  <sheetData>
    <row r="1" spans="1:14" ht="21" customHeight="1">
      <c r="A1" s="16" t="s">
        <v>17</v>
      </c>
      <c r="B1" s="16"/>
      <c r="C1" s="16"/>
      <c r="D1" s="16"/>
      <c r="E1" s="16"/>
      <c r="F1" s="16" t="s">
        <v>18</v>
      </c>
      <c r="G1" s="16"/>
      <c r="H1" s="16"/>
      <c r="I1" s="16"/>
      <c r="J1" s="16"/>
      <c r="K1" s="16" t="s">
        <v>19</v>
      </c>
      <c r="L1" s="16"/>
    </row>
    <row r="3" spans="1:14" ht="21" customHeight="1" thickBot="1">
      <c r="A3" s="1"/>
      <c r="B3" s="1" t="s">
        <v>2</v>
      </c>
      <c r="C3" s="1" t="s">
        <v>3</v>
      </c>
      <c r="D3" s="1"/>
      <c r="F3" s="1"/>
      <c r="G3" s="1" t="s">
        <v>2</v>
      </c>
      <c r="H3" s="1" t="s">
        <v>3</v>
      </c>
      <c r="I3" s="1"/>
      <c r="K3" s="1"/>
      <c r="L3" s="1" t="s">
        <v>2</v>
      </c>
      <c r="M3" s="1" t="s">
        <v>3</v>
      </c>
      <c r="N3" s="1"/>
    </row>
    <row r="4" spans="1:14" ht="21" customHeight="1">
      <c r="A4" s="1" t="s">
        <v>0</v>
      </c>
      <c r="B4" s="3">
        <v>220</v>
      </c>
      <c r="C4" s="4">
        <v>135</v>
      </c>
      <c r="D4" s="1">
        <f>SUM(B4:C4)</f>
        <v>355</v>
      </c>
      <c r="F4" s="1" t="s">
        <v>0</v>
      </c>
      <c r="G4" s="3">
        <v>0</v>
      </c>
      <c r="H4" s="4">
        <v>0</v>
      </c>
      <c r="I4" s="1">
        <f>SUM(G4:H4)</f>
        <v>0</v>
      </c>
      <c r="K4" s="1" t="s">
        <v>0</v>
      </c>
      <c r="L4" s="3">
        <f>ROUND($D6*B4/$D4,0)</f>
        <v>620</v>
      </c>
      <c r="M4" s="4">
        <f>ROUND($D6*C4/$D4,0)</f>
        <v>380</v>
      </c>
      <c r="N4" s="1">
        <f>SUM(L4:M4)</f>
        <v>1000</v>
      </c>
    </row>
    <row r="5" spans="1:14" ht="21" customHeight="1" thickBot="1">
      <c r="A5" s="1" t="s">
        <v>1</v>
      </c>
      <c r="B5" s="5">
        <v>48</v>
      </c>
      <c r="C5" s="6">
        <v>597</v>
      </c>
      <c r="D5" s="1">
        <f t="shared" ref="D5" si="0">SUM(B5:C5)</f>
        <v>645</v>
      </c>
      <c r="F5" s="1" t="s">
        <v>1</v>
      </c>
      <c r="G5" s="5">
        <f>ROUND($D6*B5/$D5,0)</f>
        <v>74</v>
      </c>
      <c r="H5" s="6">
        <f>ROUND($D6*C5/$D5,0)</f>
        <v>926</v>
      </c>
      <c r="I5" s="1">
        <f t="shared" ref="I5" si="1">SUM(G5:H5)</f>
        <v>1000</v>
      </c>
      <c r="K5" s="1" t="s">
        <v>1</v>
      </c>
      <c r="L5" s="5">
        <v>0</v>
      </c>
      <c r="M5" s="6">
        <v>0</v>
      </c>
      <c r="N5" s="1">
        <f t="shared" ref="N5" si="2">SUM(L5:M5)</f>
        <v>0</v>
      </c>
    </row>
    <row r="6" spans="1:14" ht="21" customHeight="1">
      <c r="A6" s="1"/>
      <c r="B6" s="1">
        <f>SUM(B4:B5)</f>
        <v>268</v>
      </c>
      <c r="C6" s="1">
        <f>SUM(C4:C5)</f>
        <v>732</v>
      </c>
      <c r="D6" s="1">
        <f>SUM(D4:D5)</f>
        <v>1000</v>
      </c>
      <c r="F6" s="1"/>
      <c r="G6" s="1">
        <f>SUM(G4:G5)</f>
        <v>74</v>
      </c>
      <c r="H6" s="1">
        <f>SUM(H4:H5)</f>
        <v>926</v>
      </c>
      <c r="I6" s="1">
        <f>SUM(I4:I5)</f>
        <v>1000</v>
      </c>
      <c r="K6" s="1"/>
      <c r="L6" s="1">
        <f>SUM(L4:L5)</f>
        <v>620</v>
      </c>
      <c r="M6" s="1">
        <f>SUM(M4:M5)</f>
        <v>380</v>
      </c>
      <c r="N6" s="1">
        <f>SUM(N4:N5)</f>
        <v>1000</v>
      </c>
    </row>
    <row r="8" spans="1:14" ht="21" customHeight="1" thickBot="1">
      <c r="A8" s="7"/>
      <c r="B8" s="7" t="s">
        <v>6</v>
      </c>
      <c r="C8" s="8" t="s">
        <v>16</v>
      </c>
      <c r="F8" s="7"/>
      <c r="G8" s="7" t="s">
        <v>9</v>
      </c>
      <c r="H8" s="8" t="s">
        <v>16</v>
      </c>
      <c r="K8" s="7"/>
      <c r="L8" s="7" t="s">
        <v>20</v>
      </c>
      <c r="M8" s="8" t="s">
        <v>16</v>
      </c>
    </row>
    <row r="9" spans="1:14" ht="21" customHeight="1">
      <c r="A9" s="7" t="s">
        <v>11</v>
      </c>
      <c r="B9" s="9">
        <v>-1000</v>
      </c>
      <c r="C9" s="10">
        <f>B5/D6</f>
        <v>4.8000000000000001E-2</v>
      </c>
      <c r="F9" s="7" t="s">
        <v>11</v>
      </c>
      <c r="G9" s="9">
        <v>-1000</v>
      </c>
      <c r="H9" s="10">
        <f>G5/I6</f>
        <v>7.3999999999999996E-2</v>
      </c>
      <c r="K9" s="7" t="s">
        <v>11</v>
      </c>
      <c r="L9" s="9">
        <v>-1000</v>
      </c>
      <c r="M9" s="17">
        <f>L5/N6</f>
        <v>0</v>
      </c>
    </row>
    <row r="10" spans="1:14" ht="21" customHeight="1">
      <c r="A10" s="7" t="s">
        <v>13</v>
      </c>
      <c r="B10" s="11">
        <v>0</v>
      </c>
      <c r="C10" s="12">
        <f>(B4+C5)/D6</f>
        <v>0.81699999999999995</v>
      </c>
      <c r="F10" s="7" t="s">
        <v>13</v>
      </c>
      <c r="G10" s="11">
        <v>0</v>
      </c>
      <c r="H10" s="12">
        <f>(G4+H5)/I6</f>
        <v>0.92600000000000005</v>
      </c>
      <c r="K10" s="7" t="s">
        <v>13</v>
      </c>
      <c r="L10" s="11">
        <v>0</v>
      </c>
      <c r="M10" s="18">
        <f>(L4+M5)/N6</f>
        <v>0.62</v>
      </c>
    </row>
    <row r="11" spans="1:14" ht="21" customHeight="1" thickBot="1">
      <c r="A11" s="7" t="s">
        <v>12</v>
      </c>
      <c r="B11" s="13">
        <v>1000</v>
      </c>
      <c r="C11" s="14">
        <f>C4/D6</f>
        <v>0.13500000000000001</v>
      </c>
      <c r="F11" s="7" t="s">
        <v>12</v>
      </c>
      <c r="G11" s="13">
        <v>1000</v>
      </c>
      <c r="H11" s="19">
        <f>H4/I6</f>
        <v>0</v>
      </c>
      <c r="K11" s="7" t="s">
        <v>12</v>
      </c>
      <c r="L11" s="13">
        <v>1000</v>
      </c>
      <c r="M11" s="19">
        <f>M4/N6</f>
        <v>0.38</v>
      </c>
    </row>
    <row r="12" spans="1:14" ht="21" customHeight="1">
      <c r="A12" s="15"/>
      <c r="B12" s="15"/>
      <c r="C12" s="15"/>
      <c r="F12" s="15"/>
      <c r="G12" s="15"/>
      <c r="H12" s="15"/>
      <c r="K12" s="15"/>
      <c r="L12" s="15"/>
      <c r="M12" s="20"/>
    </row>
    <row r="13" spans="1:14" ht="21" customHeight="1" thickBot="1">
      <c r="A13" s="7"/>
      <c r="B13" s="7" t="s">
        <v>7</v>
      </c>
      <c r="C13" s="8" t="s">
        <v>16</v>
      </c>
      <c r="F13" s="7"/>
      <c r="G13" s="7" t="s">
        <v>10</v>
      </c>
      <c r="H13" s="8" t="s">
        <v>16</v>
      </c>
      <c r="K13" s="7"/>
      <c r="L13" s="7" t="s">
        <v>21</v>
      </c>
      <c r="M13" s="21" t="s">
        <v>16</v>
      </c>
    </row>
    <row r="14" spans="1:14" ht="21" customHeight="1">
      <c r="A14" s="7" t="s">
        <v>14</v>
      </c>
      <c r="B14" s="9">
        <v>-800</v>
      </c>
      <c r="C14" s="10">
        <f>B6/D6</f>
        <v>0.26800000000000002</v>
      </c>
      <c r="F14" s="7" t="s">
        <v>14</v>
      </c>
      <c r="G14" s="9">
        <v>-800</v>
      </c>
      <c r="H14" s="10">
        <f>G6/I6</f>
        <v>7.3999999999999996E-2</v>
      </c>
      <c r="K14" s="7" t="s">
        <v>14</v>
      </c>
      <c r="L14" s="9">
        <v>-800</v>
      </c>
      <c r="M14" s="17">
        <f>L6/N6</f>
        <v>0.62</v>
      </c>
    </row>
    <row r="15" spans="1:14" ht="21" customHeight="1" thickBot="1">
      <c r="A15" s="7" t="s">
        <v>15</v>
      </c>
      <c r="B15" s="13">
        <v>200</v>
      </c>
      <c r="C15" s="14">
        <f>C6/D6</f>
        <v>0.73199999999999998</v>
      </c>
      <c r="F15" s="7" t="s">
        <v>15</v>
      </c>
      <c r="G15" s="13">
        <v>200</v>
      </c>
      <c r="H15" s="14">
        <f>H6/I6</f>
        <v>0.92600000000000005</v>
      </c>
      <c r="K15" s="7" t="s">
        <v>15</v>
      </c>
      <c r="L15" s="13">
        <v>200</v>
      </c>
      <c r="M15" s="19">
        <f>M6/N6</f>
        <v>0.38</v>
      </c>
    </row>
    <row r="16" spans="1:14" ht="21" customHeight="1" thickBot="1"/>
    <row r="17" spans="1:12" ht="21" customHeight="1">
      <c r="A17" s="2" t="s">
        <v>4</v>
      </c>
      <c r="B17" s="36">
        <f>SUMPRODUCT(B9:B11,C9:C11)</f>
        <v>87</v>
      </c>
      <c r="F17" s="2" t="s">
        <v>8</v>
      </c>
      <c r="G17" s="36">
        <f>SUMPRODUCT(G9:G11,H9:H11)</f>
        <v>-74</v>
      </c>
      <c r="K17" s="2" t="s">
        <v>24</v>
      </c>
      <c r="L17" s="36">
        <f>SUMPRODUCT(L9:L11,M9:M11)</f>
        <v>380</v>
      </c>
    </row>
    <row r="18" spans="1:12" ht="21" customHeight="1" thickBot="1">
      <c r="A18" s="2" t="s">
        <v>5</v>
      </c>
      <c r="B18" s="38">
        <f>SUMPRODUCT(B14:B15,C14:C15)</f>
        <v>-68</v>
      </c>
      <c r="F18" s="2" t="s">
        <v>35</v>
      </c>
      <c r="G18" s="38">
        <f>SUMPRODUCT(G14:G15,H14:H15)</f>
        <v>126.00000000000003</v>
      </c>
      <c r="K18" s="2" t="s">
        <v>37</v>
      </c>
      <c r="L18" s="38">
        <f>SUMPRODUCT(L14:L15,M14:M15)</f>
        <v>-420</v>
      </c>
    </row>
    <row r="19" spans="1:12" ht="21" customHeight="1">
      <c r="A19" s="2" t="s">
        <v>25</v>
      </c>
      <c r="B19" s="36">
        <f>SUMPRODUCT(B24:B26,C9:C11)^0.5</f>
        <v>418.84484000641572</v>
      </c>
      <c r="F19" s="2" t="s">
        <v>26</v>
      </c>
      <c r="G19" s="36">
        <f>SUMPRODUCT(G24:G26,H9:H11)^0.5</f>
        <v>261.77089219391831</v>
      </c>
      <c r="K19" s="2" t="s">
        <v>27</v>
      </c>
      <c r="L19" s="36">
        <f>SUMPRODUCT(L24:L26,M9:M11)^0.5</f>
        <v>485.38644398046387</v>
      </c>
    </row>
    <row r="20" spans="1:12" ht="21" customHeight="1" thickBot="1">
      <c r="A20" s="2" t="s">
        <v>34</v>
      </c>
      <c r="B20" s="38">
        <f>SUMPRODUCT(B29:B30,C14:C15)^0.5</f>
        <v>442.91759956000845</v>
      </c>
      <c r="F20" s="2" t="s">
        <v>36</v>
      </c>
      <c r="G20" s="38">
        <f>SUMPRODUCT(G29:G30,H14:H15)^0.5</f>
        <v>261.77089219391826</v>
      </c>
      <c r="K20" s="2" t="s">
        <v>38</v>
      </c>
      <c r="L20" s="38">
        <f>SUMPRODUCT(L29:L30,M14:M15)^0.5</f>
        <v>485.38644398046387</v>
      </c>
    </row>
    <row r="22" spans="1:12" ht="21" customHeight="1">
      <c r="A22" s="16" t="s">
        <v>28</v>
      </c>
    </row>
    <row r="23" spans="1:12" ht="21" customHeight="1" thickBot="1">
      <c r="B23" s="2" t="s">
        <v>31</v>
      </c>
      <c r="G23" s="2" t="s">
        <v>32</v>
      </c>
      <c r="L23" s="2" t="s">
        <v>33</v>
      </c>
    </row>
    <row r="24" spans="1:12" ht="21" customHeight="1">
      <c r="B24" s="36">
        <f>(B9-B$17)^2</f>
        <v>1181569</v>
      </c>
      <c r="G24" s="36">
        <f>(G9-G$17)^2</f>
        <v>857476</v>
      </c>
      <c r="L24" s="36">
        <f>(L9-L$17)^2</f>
        <v>1904400</v>
      </c>
    </row>
    <row r="25" spans="1:12" ht="21" customHeight="1">
      <c r="B25" s="37">
        <f t="shared" ref="B25:B26" si="3">(B10-B$17)^2</f>
        <v>7569</v>
      </c>
      <c r="G25" s="37">
        <f t="shared" ref="G25:G26" si="4">(G10-G$17)^2</f>
        <v>5476</v>
      </c>
      <c r="L25" s="37">
        <f t="shared" ref="L25:L26" si="5">(L10-L$17)^2</f>
        <v>144400</v>
      </c>
    </row>
    <row r="26" spans="1:12" ht="21" customHeight="1" thickBot="1">
      <c r="B26" s="38">
        <f t="shared" si="3"/>
        <v>833569</v>
      </c>
      <c r="G26" s="38">
        <f t="shared" si="4"/>
        <v>1153476</v>
      </c>
      <c r="L26" s="38">
        <f t="shared" si="5"/>
        <v>384400</v>
      </c>
    </row>
    <row r="28" spans="1:12" ht="21" customHeight="1" thickBot="1">
      <c r="B28" s="2" t="s">
        <v>39</v>
      </c>
      <c r="G28" s="2" t="s">
        <v>40</v>
      </c>
      <c r="L28" s="2" t="s">
        <v>41</v>
      </c>
    </row>
    <row r="29" spans="1:12" ht="21" customHeight="1">
      <c r="B29" s="36">
        <f>(B14-B$18)^2</f>
        <v>535824</v>
      </c>
      <c r="G29" s="36">
        <f>(G14-G$18)^2</f>
        <v>857476</v>
      </c>
      <c r="L29" s="36">
        <f>(L14-L$18)^2</f>
        <v>144400</v>
      </c>
    </row>
    <row r="30" spans="1:12" ht="21" customHeight="1" thickBot="1">
      <c r="B30" s="38">
        <f>(B15-B$18)^2</f>
        <v>71824</v>
      </c>
      <c r="G30" s="38">
        <f>(G15-G$18)^2</f>
        <v>5475.9999999999955</v>
      </c>
      <c r="L30" s="38">
        <f>(L15-L$18)^2</f>
        <v>384400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G12" sqref="G12"/>
    </sheetView>
  </sheetViews>
  <sheetFormatPr defaultRowHeight="21"/>
  <cols>
    <col min="1" max="1" width="41.5" style="2" customWidth="1"/>
    <col min="2" max="16384" width="9" style="2"/>
  </cols>
  <sheetData>
    <row r="1" spans="1:4" ht="21.75" thickBot="1">
      <c r="B1" s="2" t="s">
        <v>43</v>
      </c>
      <c r="C1" s="2" t="s">
        <v>44</v>
      </c>
      <c r="D1" s="2" t="s">
        <v>45</v>
      </c>
    </row>
    <row r="2" spans="1:4" ht="42" customHeight="1">
      <c r="A2" s="39" t="s">
        <v>48</v>
      </c>
      <c r="B2" s="22">
        <v>87</v>
      </c>
      <c r="C2" s="40">
        <v>-74</v>
      </c>
      <c r="D2" s="23">
        <v>380</v>
      </c>
    </row>
    <row r="3" spans="1:4" ht="42" customHeight="1">
      <c r="A3" s="39" t="s">
        <v>42</v>
      </c>
      <c r="B3" s="24">
        <v>-68</v>
      </c>
      <c r="C3" s="15">
        <v>126.00000000000003</v>
      </c>
      <c r="D3" s="25">
        <v>-420</v>
      </c>
    </row>
    <row r="4" spans="1:4" ht="42" customHeight="1">
      <c r="A4" s="39" t="s">
        <v>46</v>
      </c>
      <c r="B4" s="24">
        <v>418.84484000641572</v>
      </c>
      <c r="C4" s="15">
        <v>261.77089219391831</v>
      </c>
      <c r="D4" s="25">
        <v>485.38644398046387</v>
      </c>
    </row>
    <row r="5" spans="1:4" ht="42" customHeight="1" thickBot="1">
      <c r="A5" s="39" t="s">
        <v>47</v>
      </c>
      <c r="B5" s="26">
        <v>442.91759956000845</v>
      </c>
      <c r="C5" s="41">
        <v>261.77089219391826</v>
      </c>
      <c r="D5" s="27">
        <v>485.38644398046387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rozkłady łączne obecne</vt:lpstr>
      <vt:lpstr>rozkłady różne scenariusze</vt:lpstr>
      <vt:lpstr>Podsumowanie scenariuszy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Lewandowski Michał</dc:creator>
  <cp:lastModifiedBy>Lewandowski Michał</cp:lastModifiedBy>
  <dcterms:created xsi:type="dcterms:W3CDTF">2014-10-16T10:21:38Z</dcterms:created>
  <dcterms:modified xsi:type="dcterms:W3CDTF">2014-12-12T14:08:33Z</dcterms:modified>
</cp:coreProperties>
</file>